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65476" windowWidth="28060" windowHeight="20480" activeTab="0"/>
  </bookViews>
  <sheets>
    <sheet name="Kostenübersicht" sheetId="1" r:id="rId1"/>
  </sheets>
  <definedNames/>
  <calcPr fullCalcOnLoad="1"/>
</workbook>
</file>

<file path=xl/sharedStrings.xml><?xml version="1.0" encoding="utf-8"?>
<sst xmlns="http://schemas.openxmlformats.org/spreadsheetml/2006/main" count="65" uniqueCount="60">
  <si>
    <t xml:space="preserve">Nur unter Berücksichtigung aller genannten Faktoren erhalten Sie eine Gesamtaussage. </t>
  </si>
  <si>
    <t>Gesamtverfüll-volumen      (inkl. Verluste)</t>
  </si>
  <si>
    <t>Gesamtbedarf Baustoff          (inkl. Verluste)</t>
  </si>
  <si>
    <r>
      <t>Baustoffpreis ThermoCem</t>
    </r>
    <r>
      <rPr>
        <b/>
        <vertAlign val="superscript"/>
        <sz val="12"/>
        <rFont val="Arial"/>
        <family val="2"/>
      </rPr>
      <t xml:space="preserve">® </t>
    </r>
    <r>
      <rPr>
        <b/>
        <i/>
        <sz val="12"/>
        <rFont val="Arial"/>
        <family val="2"/>
      </rPr>
      <t>PLUS / Light</t>
    </r>
  </si>
  <si>
    <t>Produkt B = 260 €/t x 1,1 t/m³             =</t>
  </si>
  <si>
    <t>Produkt C = 200 €/t x 1,5 t/m³             =</t>
  </si>
  <si>
    <t>Des Weiteren sollten auch weichere Faktoren bei der Auswahl der Baustoffe berücksichtigt werden. Das heißt, das Sie z. B. einen Vorteil in der Logistik Ihrer abzuwickelnden Baustellen haben, da weniger Material zu transportieren ist – ein nicht zu vernachlässigender Faktor – . Durch einen geringeren Bedarf ist auch weniger „Manpower“ bei der Aufgabe der Sackware notwendig. Mit in die Bewertung sollte auch die Standzeit des Misch- und Pumpequipment einfließen, die  sich unterschiedlich verhält, je nachdem ob ein Baustoff abrasiven Quarzsand enthält oder nicht. Letztendlich gehen auch die Qualität des Baustoffes (z. B. Wärmeleitfähigkeit, Frostbeständigkeit) sowie die Verarbeitungseigenschaften (Rheologie) mit ein.</t>
  </si>
  <si>
    <t>Betrachten wir in diesem Kapitel die Preiskalkulation für die Hinterfüllung. Es sei gesagt, dass  nur Baustoffe mit ähnlichen Eigenschaften verglichen werden können. In diesem Fall gehen wir von thermisch optimierten Baustoffen aus.</t>
  </si>
  <si>
    <t>Grundsätzlich ist nicht der Einkaufspreis pro Tonne (€/t) ausschlaggebend für die Bewertung. Entscheidend sind die Baustoffkosten pro verfülltem  Kubikmeter Bohrloch (€/m³)! Rechnerisch gehen dafür die Faktoren Preis pro Tonne sowie  die Bedarfsmenge  ein.</t>
  </si>
  <si>
    <r>
      <t>283 €/m</t>
    </r>
    <r>
      <rPr>
        <vertAlign val="superscript"/>
        <sz val="12"/>
        <rFont val="Arial"/>
        <family val="0"/>
      </rPr>
      <t>3</t>
    </r>
  </si>
  <si>
    <r>
      <t>286 €/m</t>
    </r>
    <r>
      <rPr>
        <vertAlign val="superscript"/>
        <sz val="12"/>
        <rFont val="Arial"/>
        <family val="0"/>
      </rPr>
      <t>3</t>
    </r>
  </si>
  <si>
    <r>
      <t>300 €/m</t>
    </r>
    <r>
      <rPr>
        <vertAlign val="superscript"/>
        <sz val="12"/>
        <rFont val="Arial"/>
        <family val="0"/>
      </rPr>
      <t>3</t>
    </r>
  </si>
  <si>
    <t>Mitbewerber:</t>
  </si>
  <si>
    <t>Anhand dieser Rechnung lässt sich erkennen, dass trotz der auf den ersten Blick erheblich unterschiedlichen Einkaufspreise der Preis bezogen auf den Verbrauch pro Kubikmeter annähernd gleich ist.</t>
  </si>
  <si>
    <r>
      <t>Berechnungsmatrix Materialbedarf ThermoCem</t>
    </r>
    <r>
      <rPr>
        <b/>
        <vertAlign val="superscript"/>
        <sz val="18"/>
        <rFont val="75 Helvetica Bold"/>
        <family val="0"/>
      </rPr>
      <t>®</t>
    </r>
    <r>
      <rPr>
        <b/>
        <sz val="18"/>
        <rFont val="75 Helvetica Bold"/>
        <family val="0"/>
      </rPr>
      <t xml:space="preserve"> </t>
    </r>
    <r>
      <rPr>
        <b/>
        <i/>
        <sz val="18"/>
        <rFont val="75 Helvetica Bold"/>
        <family val="0"/>
      </rPr>
      <t xml:space="preserve">PLUS </t>
    </r>
    <r>
      <rPr>
        <b/>
        <sz val="18"/>
        <rFont val="75 Helvetica Bold"/>
        <family val="0"/>
      </rPr>
      <t xml:space="preserve">und </t>
    </r>
    <r>
      <rPr>
        <b/>
        <i/>
        <sz val="18"/>
        <rFont val="75 Helvetica Bold"/>
        <family val="0"/>
      </rPr>
      <t>Light</t>
    </r>
  </si>
  <si>
    <r>
      <t>ThermoCem</t>
    </r>
    <r>
      <rPr>
        <b/>
        <vertAlign val="superscript"/>
        <sz val="14"/>
        <color indexed="53"/>
        <rFont val="Arial"/>
        <family val="0"/>
      </rPr>
      <t>®</t>
    </r>
    <r>
      <rPr>
        <b/>
        <sz val="14"/>
        <color indexed="53"/>
        <rFont val="Arial"/>
        <family val="0"/>
      </rPr>
      <t xml:space="preserve"> </t>
    </r>
    <r>
      <rPr>
        <b/>
        <i/>
        <sz val="14"/>
        <color indexed="53"/>
        <rFont val="Arial"/>
        <family val="0"/>
      </rPr>
      <t>PLUS / Light:</t>
    </r>
  </si>
  <si>
    <t>Für die Aktualität und die Richtigkeit der hinterlegten Daten können wir keine Gewähr übernehmen. Für  fehlerhaft kalkulierten Materialbedarf übernehmen wir keine Haftung.</t>
  </si>
  <si>
    <t xml:space="preserve">Produkt A = 350 €/t x 0,810 t/m³         =     </t>
  </si>
  <si>
    <r>
      <t>Bedarfsmenge Produkt B = 1,100 t/m</t>
    </r>
    <r>
      <rPr>
        <vertAlign val="superscript"/>
        <sz val="12"/>
        <rFont val="Arial"/>
        <family val="0"/>
      </rPr>
      <t>3</t>
    </r>
  </si>
  <si>
    <r>
      <t>Bedarfsmenge Produkt C = 1,500 t/m</t>
    </r>
    <r>
      <rPr>
        <vertAlign val="superscript"/>
        <sz val="12"/>
        <rFont val="Arial"/>
        <family val="0"/>
      </rPr>
      <t>3</t>
    </r>
  </si>
  <si>
    <r>
      <t>Bedarfsmenge Produkt A = 0,810 t/m</t>
    </r>
    <r>
      <rPr>
        <vertAlign val="superscript"/>
        <sz val="12"/>
        <rFont val="Arial"/>
        <family val="0"/>
      </rPr>
      <t>3</t>
    </r>
  </si>
  <si>
    <t>Mengen- / Kostenübersicht</t>
  </si>
  <si>
    <t>[m]</t>
  </si>
  <si>
    <t>Sondendurchmesser (außen)</t>
  </si>
  <si>
    <t>Sondenlänge</t>
  </si>
  <si>
    <t>Bohrdurchmesser</t>
  </si>
  <si>
    <t>[-]</t>
  </si>
  <si>
    <t>Anzahl der Bohrungen</t>
  </si>
  <si>
    <t>Gesamtkosten für den Baustoff</t>
  </si>
  <si>
    <t>Verpressrohr*</t>
  </si>
  <si>
    <t>[%]</t>
  </si>
  <si>
    <t>[Stck.]</t>
  </si>
  <si>
    <t>[€/t]</t>
  </si>
  <si>
    <t>[t/m³]</t>
  </si>
  <si>
    <t>Baustellenparameter:</t>
  </si>
  <si>
    <t>Datum:</t>
  </si>
  <si>
    <t>Preisliche Differenz</t>
  </si>
  <si>
    <t>Baustoffbedarf Mitbewerberprodukt</t>
  </si>
  <si>
    <t>Suspensionsverlust (geschätzt)</t>
  </si>
  <si>
    <t>Baustoffpreis Mitbewerberprodukt</t>
  </si>
  <si>
    <t>Kennwerte</t>
  </si>
  <si>
    <t xml:space="preserve">Doppel U: </t>
  </si>
  <si>
    <t>Einfach U:</t>
  </si>
  <si>
    <t>Verpressrohr:</t>
  </si>
  <si>
    <t>Um die Mengenkalkulation zu vereinfachen, unterstützen wir Sie mit nachstehender Kalkulationstabelle.</t>
  </si>
  <si>
    <t>Preis Produkt A = 350 €/t</t>
  </si>
  <si>
    <t>Preis Produkt B = 260 €/t</t>
  </si>
  <si>
    <t>Preis Produkt C = 200 €/t</t>
  </si>
  <si>
    <t>Beispiel:</t>
  </si>
  <si>
    <t>Preisermittlung pro Kubikmeter</t>
  </si>
  <si>
    <t>* Faktoren für Ausführungsart:</t>
  </si>
  <si>
    <r>
      <t>Preiskalkulation ThermoCem</t>
    </r>
    <r>
      <rPr>
        <vertAlign val="superscript"/>
        <sz val="18"/>
        <rFont val="75 Helvetica Bold"/>
        <family val="0"/>
      </rPr>
      <t>®</t>
    </r>
    <r>
      <rPr>
        <sz val="18"/>
        <rFont val="75 Helvetica Bold"/>
        <family val="0"/>
      </rPr>
      <t xml:space="preserve"> </t>
    </r>
    <r>
      <rPr>
        <i/>
        <sz val="18"/>
        <rFont val="75 Helvetica Bold"/>
        <family val="0"/>
      </rPr>
      <t>PLUS</t>
    </r>
  </si>
  <si>
    <t>Doppel U-Sonde*</t>
  </si>
  <si>
    <t>Einfach U-Sonde*</t>
  </si>
  <si>
    <t>Volumen der Bohrung</t>
  </si>
  <si>
    <t>Volumen der Sonden</t>
  </si>
  <si>
    <t>Bedarf Baustoff pro Bohrung              (inkl. Verluste)</t>
  </si>
  <si>
    <t>Kosten des Baustoffes pro Bohrung               (inkl. Verluste)</t>
  </si>
  <si>
    <t>Geben Sie Ihre Werte in nebenstehender Tabelle ein. In der unteren Übersicht werden Ihnen dann die Ergebnise angezeigt.</t>
  </si>
  <si>
    <t xml:space="preserve">Die Hinterfüllung einer Erdwärmesondenbohrung  mit einem thermisch optimierten Verfüllbaustoff macht in etwa 10-15 % der Gesamtkosten für die Errichtung der Wärmequelle aus. Wie in den technischen Informationen beschrieben, dient die Hinterfüllung einer Erdwärmesonde in erster Linie der dauerhaften Abdichtung sowie dem optimalen Wärmeübergang. Um langfristig diesen Forderungen gerecht zu werden, ist die Auswahl des Baustoffes entscheidend. </t>
  </si>
</sst>
</file>

<file path=xl/styles.xml><?xml version="1.0" encoding="utf-8"?>
<styleSheet xmlns="http://schemas.openxmlformats.org/spreadsheetml/2006/main">
  <numFmts count="3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00"/>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General\ &quot;Tonnen&quot;"/>
    <numFmt numFmtId="181" formatCode="\ &quot;to&quot;"/>
    <numFmt numFmtId="182" formatCode="General\ &quot;m³&quot;"/>
    <numFmt numFmtId="183" formatCode="0.0%"/>
    <numFmt numFmtId="184" formatCode="0.00\ %"/>
    <numFmt numFmtId="185" formatCode="0.00\ &quot;%&quot;"/>
    <numFmt numFmtId="186" formatCode="0.00\ &quot;€&quot;"/>
    <numFmt numFmtId="187" formatCode="0.0&quot;m³&quot;"/>
    <numFmt numFmtId="188" formatCode="0.00&quot;m³&quot;"/>
    <numFmt numFmtId="189" formatCode="0.00\ &quot;m³&quot;"/>
    <numFmt numFmtId="190" formatCode="0.00\ &quot;t&quot;"/>
    <numFmt numFmtId="191" formatCode="0.000\ &quot;%&quot;"/>
    <numFmt numFmtId="192" formatCode="0.0\ &quot;%&quot;"/>
    <numFmt numFmtId="193" formatCode="\+\ 0\ %"/>
    <numFmt numFmtId="194" formatCode="\-\ 0\ %"/>
  </numFmts>
  <fonts count="30">
    <font>
      <sz val="10"/>
      <name val="Arial"/>
      <family val="0"/>
    </font>
    <font>
      <sz val="8"/>
      <name val="Arial"/>
      <family val="0"/>
    </font>
    <font>
      <u val="single"/>
      <sz val="10"/>
      <color indexed="12"/>
      <name val="Arial"/>
      <family val="0"/>
    </font>
    <font>
      <u val="single"/>
      <sz val="10"/>
      <color indexed="36"/>
      <name val="Arial"/>
      <family val="0"/>
    </font>
    <font>
      <sz val="12"/>
      <name val="Arial"/>
      <family val="0"/>
    </font>
    <font>
      <b/>
      <sz val="12"/>
      <name val="Arial"/>
      <family val="2"/>
    </font>
    <font>
      <b/>
      <u val="single"/>
      <sz val="12"/>
      <name val="Arial"/>
      <family val="2"/>
    </font>
    <font>
      <b/>
      <u val="single"/>
      <sz val="18"/>
      <name val="Arial"/>
      <family val="2"/>
    </font>
    <font>
      <b/>
      <sz val="14"/>
      <color indexed="8"/>
      <name val="Arial"/>
      <family val="2"/>
    </font>
    <font>
      <b/>
      <sz val="14"/>
      <name val="Arial"/>
      <family val="2"/>
    </font>
    <font>
      <b/>
      <u val="single"/>
      <sz val="14"/>
      <name val="Arial"/>
      <family val="2"/>
    </font>
    <font>
      <b/>
      <sz val="12"/>
      <color indexed="9"/>
      <name val="Arial"/>
      <family val="0"/>
    </font>
    <font>
      <b/>
      <sz val="18"/>
      <name val="75 Helvetica Bold"/>
      <family val="0"/>
    </font>
    <font>
      <b/>
      <vertAlign val="superscript"/>
      <sz val="18"/>
      <name val="75 Helvetica Bold"/>
      <family val="0"/>
    </font>
    <font>
      <sz val="10"/>
      <color indexed="9"/>
      <name val="Arial"/>
      <family val="0"/>
    </font>
    <font>
      <b/>
      <sz val="14"/>
      <color indexed="9"/>
      <name val="Arial"/>
      <family val="0"/>
    </font>
    <font>
      <b/>
      <sz val="10"/>
      <name val="Arial"/>
      <family val="0"/>
    </font>
    <font>
      <vertAlign val="superscript"/>
      <sz val="12"/>
      <name val="Arial"/>
      <family val="0"/>
    </font>
    <font>
      <sz val="18"/>
      <name val="75 Helvetica Bold"/>
      <family val="0"/>
    </font>
    <font>
      <b/>
      <sz val="12"/>
      <color indexed="10"/>
      <name val="Arial"/>
      <family val="0"/>
    </font>
    <font>
      <sz val="10"/>
      <color indexed="10"/>
      <name val="Arial"/>
      <family val="0"/>
    </font>
    <font>
      <vertAlign val="superscript"/>
      <sz val="18"/>
      <name val="75 Helvetica Bold"/>
      <family val="0"/>
    </font>
    <font>
      <b/>
      <vertAlign val="superscript"/>
      <sz val="12"/>
      <name val="Arial"/>
      <family val="2"/>
    </font>
    <font>
      <i/>
      <sz val="18"/>
      <name val="75 Helvetica Bold"/>
      <family val="0"/>
    </font>
    <font>
      <b/>
      <i/>
      <sz val="18"/>
      <name val="75 Helvetica Bold"/>
      <family val="0"/>
    </font>
    <font>
      <b/>
      <sz val="14"/>
      <color indexed="23"/>
      <name val="Arial"/>
      <family val="2"/>
    </font>
    <font>
      <b/>
      <sz val="14"/>
      <color indexed="53"/>
      <name val="Arial"/>
      <family val="0"/>
    </font>
    <font>
      <b/>
      <vertAlign val="superscript"/>
      <sz val="14"/>
      <color indexed="53"/>
      <name val="Arial"/>
      <family val="0"/>
    </font>
    <font>
      <b/>
      <i/>
      <sz val="14"/>
      <color indexed="53"/>
      <name val="Arial"/>
      <family val="0"/>
    </font>
    <font>
      <b/>
      <i/>
      <sz val="12"/>
      <name val="Arial"/>
      <family val="2"/>
    </font>
  </fonts>
  <fills count="8">
    <fill>
      <patternFill/>
    </fill>
    <fill>
      <patternFill patternType="gray125"/>
    </fill>
    <fill>
      <patternFill patternType="solid">
        <fgColor indexed="9"/>
        <bgColor indexed="64"/>
      </patternFill>
    </fill>
    <fill>
      <patternFill patternType="solid">
        <fgColor indexed="17"/>
        <bgColor indexed="64"/>
      </patternFill>
    </fill>
    <fill>
      <patternFill patternType="solid">
        <fgColor indexed="23"/>
        <bgColor indexed="64"/>
      </patternFill>
    </fill>
    <fill>
      <patternFill patternType="solid">
        <fgColor indexed="22"/>
        <bgColor indexed="64"/>
      </patternFill>
    </fill>
    <fill>
      <patternFill patternType="solid">
        <fgColor indexed="53"/>
        <bgColor indexed="64"/>
      </patternFill>
    </fill>
    <fill>
      <patternFill patternType="solid">
        <fgColor indexed="42"/>
        <bgColor indexed="64"/>
      </patternFill>
    </fill>
  </fills>
  <borders count="16">
    <border>
      <left/>
      <right/>
      <top/>
      <bottom/>
      <diagonal/>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22"/>
      </left>
      <right style="medium">
        <color indexed="22"/>
      </right>
      <top style="medium">
        <color indexed="22"/>
      </top>
      <bottom>
        <color indexed="63"/>
      </bottom>
    </border>
    <border>
      <left style="medium">
        <color indexed="22"/>
      </left>
      <right style="medium">
        <color indexed="22"/>
      </right>
      <top style="medium">
        <color indexed="22"/>
      </top>
      <bottom style="medium">
        <color indexed="22"/>
      </bottom>
    </border>
    <border>
      <left style="medium">
        <color indexed="22"/>
      </left>
      <right>
        <color indexed="63"/>
      </right>
      <top style="medium">
        <color indexed="22"/>
      </top>
      <bottom style="medium">
        <color indexed="22"/>
      </bottom>
    </border>
    <border>
      <left>
        <color indexed="63"/>
      </left>
      <right>
        <color indexed="63"/>
      </right>
      <top style="medium">
        <color indexed="22"/>
      </top>
      <bottom style="medium">
        <color indexed="22"/>
      </bottom>
    </border>
    <border>
      <left>
        <color indexed="63"/>
      </left>
      <right style="medium">
        <color indexed="22"/>
      </right>
      <top style="medium">
        <color indexed="22"/>
      </top>
      <bottom style="medium">
        <color indexed="22"/>
      </bottom>
    </border>
    <border>
      <left style="medium">
        <color indexed="23"/>
      </left>
      <right style="medium">
        <color indexed="23"/>
      </right>
      <top style="medium">
        <color indexed="23"/>
      </top>
      <bottom style="medium">
        <color indexed="2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medium">
        <color indexed="22"/>
      </top>
      <bottom style="medium">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4">
    <xf numFmtId="0" fontId="0" fillId="0" borderId="0" xfId="0" applyAlignment="1">
      <alignment/>
    </xf>
    <xf numFmtId="0" fontId="4" fillId="0" borderId="0" xfId="0" applyFont="1" applyFill="1" applyBorder="1" applyAlignment="1">
      <alignment/>
    </xf>
    <xf numFmtId="0" fontId="0" fillId="2" borderId="0" xfId="0" applyFill="1" applyAlignment="1">
      <alignment/>
    </xf>
    <xf numFmtId="0" fontId="0" fillId="0" borderId="0" xfId="0" applyFill="1" applyBorder="1" applyAlignment="1">
      <alignment horizontal="center"/>
    </xf>
    <xf numFmtId="0" fontId="0" fillId="0" borderId="0" xfId="0" applyAlignment="1">
      <alignment horizontal="center"/>
    </xf>
    <xf numFmtId="0" fontId="0" fillId="3" borderId="0" xfId="0" applyFill="1" applyAlignment="1">
      <alignment/>
    </xf>
    <xf numFmtId="0" fontId="0" fillId="3" borderId="0" xfId="0" applyFill="1" applyAlignment="1">
      <alignment horizontal="center"/>
    </xf>
    <xf numFmtId="0" fontId="11" fillId="4" borderId="1" xfId="0" applyFont="1" applyFill="1" applyBorder="1" applyAlignment="1">
      <alignment/>
    </xf>
    <xf numFmtId="0" fontId="0" fillId="4" borderId="2" xfId="0" applyFill="1" applyBorder="1" applyAlignment="1">
      <alignment/>
    </xf>
    <xf numFmtId="0" fontId="0" fillId="4" borderId="3" xfId="0" applyFill="1" applyBorder="1" applyAlignment="1">
      <alignment/>
    </xf>
    <xf numFmtId="0" fontId="11" fillId="4" borderId="4" xfId="0" applyFont="1" applyFill="1" applyBorder="1" applyAlignment="1">
      <alignment horizontal="center"/>
    </xf>
    <xf numFmtId="0" fontId="0" fillId="4" borderId="4" xfId="0"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center"/>
    </xf>
    <xf numFmtId="0" fontId="5"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10" fillId="0" borderId="0" xfId="0" applyFont="1" applyFill="1" applyAlignment="1">
      <alignment horizontal="center"/>
    </xf>
    <xf numFmtId="0" fontId="6" fillId="0" borderId="0" xfId="0" applyFont="1" applyFill="1" applyBorder="1" applyAlignment="1">
      <alignment/>
    </xf>
    <xf numFmtId="0" fontId="5" fillId="0" borderId="0" xfId="0" applyFont="1" applyFill="1" applyBorder="1" applyAlignment="1">
      <alignment horizontal="left"/>
    </xf>
    <xf numFmtId="0" fontId="11" fillId="0" borderId="0"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189" fontId="8" fillId="0" borderId="0" xfId="0" applyNumberFormat="1" applyFont="1" applyFill="1" applyBorder="1" applyAlignment="1">
      <alignment horizontal="center" vertical="center"/>
    </xf>
    <xf numFmtId="190" fontId="8" fillId="0" borderId="0" xfId="0" applyNumberFormat="1" applyFont="1" applyFill="1" applyBorder="1" applyAlignment="1">
      <alignment horizontal="center" vertical="center"/>
    </xf>
    <xf numFmtId="170" fontId="8" fillId="0" borderId="0" xfId="18" applyFont="1" applyFill="1" applyBorder="1" applyAlignment="1">
      <alignment horizontal="center" vertical="center"/>
    </xf>
    <xf numFmtId="186" fontId="9" fillId="0" borderId="0" xfId="0" applyNumberFormat="1" applyFont="1" applyFill="1" applyBorder="1" applyAlignment="1">
      <alignment horizontal="center" vertical="center"/>
    </xf>
    <xf numFmtId="192" fontId="9" fillId="0" borderId="0" xfId="0" applyNumberFormat="1" applyFont="1" applyFill="1" applyBorder="1" applyAlignment="1">
      <alignment horizontal="center" vertical="center"/>
    </xf>
    <xf numFmtId="189" fontId="8" fillId="5" borderId="9" xfId="0" applyNumberFormat="1" applyFont="1" applyFill="1" applyBorder="1" applyAlignment="1">
      <alignment horizontal="center" vertical="center"/>
    </xf>
    <xf numFmtId="190" fontId="8" fillId="5" borderId="9" xfId="0" applyNumberFormat="1" applyFont="1" applyFill="1" applyBorder="1" applyAlignment="1">
      <alignment horizontal="center" vertical="center"/>
    </xf>
    <xf numFmtId="192" fontId="9" fillId="5" borderId="9" xfId="0" applyNumberFormat="1" applyFont="1" applyFill="1" applyBorder="1" applyAlignment="1">
      <alignment horizontal="center" vertical="center"/>
    </xf>
    <xf numFmtId="189" fontId="15" fillId="6" borderId="5" xfId="0" applyNumberFormat="1" applyFont="1" applyFill="1" applyBorder="1" applyAlignment="1">
      <alignment horizontal="center" vertical="center"/>
    </xf>
    <xf numFmtId="190" fontId="15" fillId="6" borderId="5" xfId="0" applyNumberFormat="1" applyFont="1" applyFill="1" applyBorder="1" applyAlignment="1">
      <alignment horizontal="center" vertical="center"/>
    </xf>
    <xf numFmtId="192" fontId="15" fillId="6" borderId="5" xfId="0" applyNumberFormat="1" applyFont="1" applyFill="1" applyBorder="1" applyAlignment="1">
      <alignment horizontal="center" vertical="center"/>
    </xf>
    <xf numFmtId="0" fontId="4" fillId="0" borderId="0" xfId="0" applyFont="1" applyAlignment="1">
      <alignment/>
    </xf>
    <xf numFmtId="0" fontId="4" fillId="0" borderId="0" xfId="0" applyFont="1" applyAlignment="1">
      <alignment horizontal="center"/>
    </xf>
    <xf numFmtId="0" fontId="4" fillId="0" borderId="0" xfId="0" applyFont="1" applyFill="1" applyBorder="1" applyAlignment="1" applyProtection="1">
      <alignment horizontal="center"/>
      <protection hidden="1"/>
    </xf>
    <xf numFmtId="14" fontId="14" fillId="3" borderId="0" xfId="0" applyNumberFormat="1" applyFont="1" applyFill="1" applyAlignment="1">
      <alignment/>
    </xf>
    <xf numFmtId="0" fontId="14" fillId="3" borderId="0" xfId="0" applyFont="1" applyFill="1" applyAlignment="1">
      <alignment horizontal="right"/>
    </xf>
    <xf numFmtId="0" fontId="4" fillId="0" borderId="0" xfId="0" applyFont="1" applyAlignment="1">
      <alignment horizontal="justify" vertical="top" wrapText="1"/>
    </xf>
    <xf numFmtId="183" fontId="4" fillId="0" borderId="0" xfId="0" applyNumberFormat="1" applyFont="1" applyAlignment="1">
      <alignment horizontal="justify" vertical="top" wrapText="1"/>
    </xf>
    <xf numFmtId="193" fontId="4" fillId="0" borderId="0" xfId="0" applyNumberFormat="1" applyFont="1" applyAlignment="1">
      <alignment horizontal="right" vertical="top" wrapText="1"/>
    </xf>
    <xf numFmtId="193" fontId="4" fillId="0" borderId="0" xfId="0" applyNumberFormat="1" applyFont="1" applyAlignment="1">
      <alignment horizontal="center" vertical="top" wrapText="1"/>
    </xf>
    <xf numFmtId="194" fontId="4" fillId="0" borderId="0" xfId="0" applyNumberFormat="1" applyFont="1" applyAlignment="1">
      <alignment horizontal="right" vertical="top" wrapText="1"/>
    </xf>
    <xf numFmtId="0" fontId="5" fillId="0" borderId="0" xfId="0" applyFont="1" applyAlignment="1">
      <alignment horizontal="justify" vertical="top" wrapText="1"/>
    </xf>
    <xf numFmtId="0" fontId="5" fillId="0" borderId="0" xfId="0" applyFont="1" applyAlignment="1">
      <alignment/>
    </xf>
    <xf numFmtId="0" fontId="16" fillId="0" borderId="0" xfId="0" applyFont="1" applyAlignment="1">
      <alignment/>
    </xf>
    <xf numFmtId="0" fontId="0" fillId="0" borderId="0" xfId="0" applyFill="1" applyAlignment="1">
      <alignment/>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pplyProtection="1">
      <alignment horizontal="center" vertical="center"/>
      <protection hidden="1"/>
    </xf>
    <xf numFmtId="0" fontId="4" fillId="7" borderId="0" xfId="0" applyNumberFormat="1" applyFont="1" applyFill="1" applyAlignment="1">
      <alignment horizontal="justify" vertical="top" wrapText="1"/>
    </xf>
    <xf numFmtId="0" fontId="0" fillId="0" borderId="0" xfId="0" applyAlignment="1">
      <alignment horizontal="left"/>
    </xf>
    <xf numFmtId="189" fontId="26" fillId="0" borderId="0" xfId="0" applyNumberFormat="1" applyFont="1" applyFill="1" applyBorder="1" applyAlignment="1">
      <alignment horizontal="left"/>
    </xf>
    <xf numFmtId="0" fontId="5" fillId="2" borderId="0" xfId="0" applyNumberFormat="1" applyFont="1" applyFill="1" applyBorder="1" applyAlignment="1">
      <alignment horizontal="left"/>
    </xf>
    <xf numFmtId="0" fontId="4" fillId="0" borderId="0" xfId="0" applyFont="1" applyFill="1" applyBorder="1" applyAlignment="1">
      <alignment horizontal="left"/>
    </xf>
    <xf numFmtId="4" fontId="8" fillId="5" borderId="9" xfId="0" applyNumberFormat="1" applyFont="1" applyFill="1" applyBorder="1" applyAlignment="1">
      <alignment horizontal="center" vertical="center"/>
    </xf>
    <xf numFmtId="4" fontId="9" fillId="5" borderId="9" xfId="0" applyNumberFormat="1" applyFont="1" applyFill="1" applyBorder="1" applyAlignment="1">
      <alignment horizontal="center" vertical="center"/>
    </xf>
    <xf numFmtId="4" fontId="15" fillId="6" borderId="5" xfId="0" applyNumberFormat="1" applyFont="1" applyFill="1" applyBorder="1" applyAlignment="1">
      <alignment horizontal="center" vertical="center"/>
    </xf>
    <xf numFmtId="4" fontId="15" fillId="6" borderId="5" xfId="18" applyNumberFormat="1" applyFont="1" applyFill="1" applyBorder="1" applyAlignment="1">
      <alignment horizontal="center" vertical="center"/>
    </xf>
    <xf numFmtId="0" fontId="11" fillId="4" borderId="6"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2" fillId="0" borderId="0" xfId="0" applyFont="1" applyFill="1" applyAlignment="1">
      <alignment horizontal="center" vertical="center"/>
    </xf>
    <xf numFmtId="0" fontId="4" fillId="7" borderId="0" xfId="0" applyFont="1" applyFill="1" applyBorder="1" applyAlignment="1">
      <alignment horizontal="center" vertical="top" wrapText="1"/>
    </xf>
    <xf numFmtId="0" fontId="0" fillId="0" borderId="0" xfId="0" applyAlignment="1">
      <alignment/>
    </xf>
    <xf numFmtId="0" fontId="11" fillId="4" borderId="13" xfId="0" applyFont="1" applyFill="1" applyBorder="1" applyAlignment="1">
      <alignment vertical="center"/>
    </xf>
    <xf numFmtId="0" fontId="0" fillId="0" borderId="14" xfId="0" applyBorder="1" applyAlignment="1">
      <alignment/>
    </xf>
    <xf numFmtId="0" fontId="4"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alignment/>
    </xf>
    <xf numFmtId="0" fontId="4" fillId="0" borderId="0" xfId="0" applyFont="1" applyAlignment="1">
      <alignment horizontal="center"/>
    </xf>
    <xf numFmtId="0" fontId="5" fillId="0" borderId="0" xfId="0" applyFont="1" applyAlignment="1">
      <alignment/>
    </xf>
    <xf numFmtId="0" fontId="16" fillId="0" borderId="0" xfId="0" applyFont="1" applyAlignment="1">
      <alignment/>
    </xf>
    <xf numFmtId="0" fontId="4" fillId="7" borderId="0" xfId="0" applyFont="1" applyFill="1" applyAlignment="1">
      <alignment horizontal="justify" vertical="center" wrapText="1"/>
    </xf>
    <xf numFmtId="0" fontId="4" fillId="7" borderId="0" xfId="0" applyFont="1" applyFill="1" applyAlignment="1">
      <alignment horizontal="justify" vertical="top" wrapText="1"/>
    </xf>
    <xf numFmtId="0" fontId="12" fillId="0" borderId="0" xfId="0" applyFont="1" applyFill="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0" fillId="7" borderId="0" xfId="0" applyFill="1" applyAlignment="1">
      <alignment horizontal="justify" vertical="top" wrapText="1"/>
    </xf>
    <xf numFmtId="0" fontId="5" fillId="0" borderId="0" xfId="0" applyFont="1" applyAlignment="1">
      <alignment horizontal="justify" vertical="top" wrapText="1"/>
    </xf>
    <xf numFmtId="0" fontId="25" fillId="0" borderId="15" xfId="0" applyFont="1" applyFill="1" applyBorder="1" applyAlignment="1">
      <alignment horizontal="left" wrapText="1"/>
    </xf>
    <xf numFmtId="0" fontId="16" fillId="0" borderId="15" xfId="0" applyFont="1" applyBorder="1" applyAlignment="1">
      <alignment wrapText="1"/>
    </xf>
    <xf numFmtId="0" fontId="0" fillId="3" borderId="0" xfId="0" applyFill="1" applyAlignment="1">
      <alignment/>
    </xf>
    <xf numFmtId="0" fontId="18" fillId="0" borderId="0" xfId="0" applyFont="1" applyAlignment="1">
      <alignment horizontal="center" vertical="top"/>
    </xf>
    <xf numFmtId="0" fontId="0" fillId="0" borderId="0" xfId="0" applyAlignment="1">
      <alignment horizontal="center" vertical="top"/>
    </xf>
    <xf numFmtId="0" fontId="19" fillId="0" borderId="0" xfId="0" applyFont="1" applyAlignment="1">
      <alignment wrapText="1"/>
    </xf>
    <xf numFmtId="0" fontId="20" fillId="0" borderId="0" xfId="0" applyFont="1" applyAlignment="1">
      <alignmen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1">
    <dxf>
      <fill>
        <patternFill>
          <bgColor rgb="FF006411"/>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9525</xdr:colOff>
      <xdr:row>1</xdr:row>
      <xdr:rowOff>0</xdr:rowOff>
    </xdr:to>
    <xdr:pic>
      <xdr:nvPicPr>
        <xdr:cNvPr id="1" name="Picture 94" descr="Lava_1"/>
        <xdr:cNvPicPr preferRelativeResize="1">
          <a:picLocks noChangeAspect="1"/>
        </xdr:cNvPicPr>
      </xdr:nvPicPr>
      <xdr:blipFill>
        <a:blip r:embed="rId1"/>
        <a:stretch>
          <a:fillRect/>
        </a:stretch>
      </xdr:blipFill>
      <xdr:spPr>
        <a:xfrm>
          <a:off x="0" y="0"/>
          <a:ext cx="1036320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Tabelle2"/>
  <dimension ref="A2:J60"/>
  <sheetViews>
    <sheetView showGridLines="0" tabSelected="1" workbookViewId="0" topLeftCell="A1">
      <pane ySplit="2" topLeftCell="BM26" activePane="bottomLeft" state="frozen"/>
      <selection pane="topLeft" activeCell="A1" sqref="A1"/>
      <selection pane="bottomLeft" activeCell="J44" sqref="J44"/>
    </sheetView>
  </sheetViews>
  <sheetFormatPr defaultColWidth="11.421875" defaultRowHeight="12.75"/>
  <cols>
    <col min="1" max="1" width="15.28125" style="0" customWidth="1"/>
    <col min="2" max="2" width="12.8515625" style="0" bestFit="1" customWidth="1"/>
    <col min="3" max="3" width="17.28125" style="0" bestFit="1" customWidth="1"/>
    <col min="4" max="4" width="16.421875" style="0" customWidth="1"/>
    <col min="5" max="5" width="19.7109375" style="0" customWidth="1"/>
    <col min="6" max="6" width="21.28125" style="4" customWidth="1"/>
    <col min="7" max="7" width="18.28125" style="0" customWidth="1"/>
    <col min="8" max="8" width="14.7109375" style="0" customWidth="1"/>
    <col min="9" max="9" width="19.421875" style="0" customWidth="1"/>
  </cols>
  <sheetData>
    <row r="1" ht="111" customHeight="1"/>
    <row r="2" spans="1:9" ht="10.5" customHeight="1">
      <c r="A2" s="89"/>
      <c r="B2" s="89"/>
      <c r="C2" s="89"/>
      <c r="D2" s="89"/>
      <c r="E2" s="89"/>
      <c r="F2" s="89"/>
      <c r="G2" s="89"/>
      <c r="H2" s="89"/>
      <c r="I2" s="89"/>
    </row>
    <row r="3" spans="1:9" s="19" customFormat="1" ht="10.5" customHeight="1">
      <c r="A3" s="52"/>
      <c r="B3" s="52"/>
      <c r="C3" s="52"/>
      <c r="D3" s="52"/>
      <c r="E3" s="52"/>
      <c r="F3" s="52"/>
      <c r="G3" s="52"/>
      <c r="H3" s="52"/>
      <c r="I3" s="52"/>
    </row>
    <row r="4" spans="1:9" ht="34.5" customHeight="1">
      <c r="A4" s="90" t="s">
        <v>51</v>
      </c>
      <c r="B4" s="91"/>
      <c r="C4" s="91"/>
      <c r="D4" s="91"/>
      <c r="E4" s="91"/>
      <c r="F4" s="91"/>
      <c r="G4" s="91"/>
      <c r="H4" s="91"/>
      <c r="I4" s="91"/>
    </row>
    <row r="5" spans="1:9" ht="60" customHeight="1">
      <c r="A5" s="74" t="s">
        <v>59</v>
      </c>
      <c r="B5" s="75"/>
      <c r="C5" s="75"/>
      <c r="D5" s="75"/>
      <c r="E5" s="75"/>
      <c r="F5" s="75"/>
      <c r="G5" s="75"/>
      <c r="H5" s="75"/>
      <c r="I5" s="75"/>
    </row>
    <row r="6" spans="1:9" ht="39" customHeight="1">
      <c r="A6" s="74" t="s">
        <v>7</v>
      </c>
      <c r="B6" s="74"/>
      <c r="C6" s="74"/>
      <c r="D6" s="74"/>
      <c r="E6" s="74"/>
      <c r="F6" s="74"/>
      <c r="G6" s="74"/>
      <c r="H6" s="74"/>
      <c r="I6" s="74"/>
    </row>
    <row r="7" spans="1:9" ht="52.5" customHeight="1">
      <c r="A7" s="74" t="s">
        <v>8</v>
      </c>
      <c r="B7" s="74"/>
      <c r="C7" s="74"/>
      <c r="D7" s="74"/>
      <c r="E7" s="74"/>
      <c r="F7" s="74"/>
      <c r="G7" s="74"/>
      <c r="H7" s="74"/>
      <c r="I7" s="74"/>
    </row>
    <row r="8" spans="1:9" ht="21.75" customHeight="1">
      <c r="A8" s="49" t="s">
        <v>48</v>
      </c>
      <c r="B8" s="44"/>
      <c r="C8" s="44"/>
      <c r="D8" s="44"/>
      <c r="E8" s="44"/>
      <c r="F8" s="44"/>
      <c r="G8" s="44"/>
      <c r="H8" s="44"/>
      <c r="I8" s="44"/>
    </row>
    <row r="9" spans="1:9" ht="16.5" customHeight="1">
      <c r="A9" s="81" t="s">
        <v>45</v>
      </c>
      <c r="B9" s="81"/>
      <c r="C9" s="85"/>
      <c r="D9" s="85"/>
      <c r="E9" s="44"/>
      <c r="F9" s="80" t="s">
        <v>20</v>
      </c>
      <c r="G9" s="80"/>
      <c r="H9" s="80"/>
      <c r="I9" s="80"/>
    </row>
    <row r="10" spans="1:9" ht="16.5" customHeight="1">
      <c r="A10" s="44"/>
      <c r="B10" s="44"/>
      <c r="C10" s="48">
        <v>0.25</v>
      </c>
      <c r="D10" s="48">
        <v>0.43</v>
      </c>
      <c r="E10" s="45"/>
      <c r="F10" s="45"/>
      <c r="G10" s="45"/>
      <c r="H10" s="46">
        <v>0.35</v>
      </c>
      <c r="I10" s="47">
        <v>0.85</v>
      </c>
    </row>
    <row r="11" spans="1:9" ht="21" customHeight="1">
      <c r="A11" s="81" t="s">
        <v>46</v>
      </c>
      <c r="B11" s="71"/>
      <c r="C11" s="71"/>
      <c r="D11" s="71"/>
      <c r="E11" s="44"/>
      <c r="F11" s="81" t="s">
        <v>18</v>
      </c>
      <c r="G11" s="81"/>
      <c r="H11" s="81"/>
      <c r="I11" s="81"/>
    </row>
    <row r="12" spans="1:9" ht="16.5" customHeight="1">
      <c r="A12" s="44"/>
      <c r="B12" s="44"/>
      <c r="C12" s="44"/>
      <c r="D12" s="44"/>
      <c r="E12" s="44"/>
      <c r="F12" s="44"/>
      <c r="G12" s="44"/>
      <c r="H12" s="44"/>
      <c r="I12" s="44"/>
    </row>
    <row r="13" spans="1:9" ht="16.5" customHeight="1">
      <c r="A13" s="81" t="s">
        <v>47</v>
      </c>
      <c r="B13" s="81"/>
      <c r="C13" s="85"/>
      <c r="D13" s="85"/>
      <c r="E13" s="44"/>
      <c r="F13" s="81" t="s">
        <v>19</v>
      </c>
      <c r="G13" s="81"/>
      <c r="H13" s="81"/>
      <c r="I13" s="81"/>
    </row>
    <row r="14" spans="1:9" ht="16.5" customHeight="1">
      <c r="A14" s="44"/>
      <c r="B14" s="44"/>
      <c r="C14" s="44"/>
      <c r="D14" s="44"/>
      <c r="E14" s="44"/>
      <c r="F14" s="44"/>
      <c r="G14" s="44"/>
      <c r="H14" s="44"/>
      <c r="I14" s="44"/>
    </row>
    <row r="15" spans="1:9" ht="16.5" customHeight="1">
      <c r="A15" s="44"/>
      <c r="B15" s="44"/>
      <c r="C15" s="44"/>
      <c r="D15" s="44"/>
      <c r="E15" s="44"/>
      <c r="F15" s="44"/>
      <c r="G15" s="44"/>
      <c r="H15" s="44"/>
      <c r="I15" s="44"/>
    </row>
    <row r="16" spans="1:9" ht="21.75" customHeight="1">
      <c r="A16" s="86" t="s">
        <v>49</v>
      </c>
      <c r="B16" s="86"/>
      <c r="C16" s="86"/>
      <c r="D16" s="86"/>
      <c r="E16" s="44"/>
      <c r="F16" s="44"/>
      <c r="G16" s="44"/>
      <c r="H16" s="44"/>
      <c r="I16" s="44"/>
    </row>
    <row r="17" spans="1:9" ht="21.75" customHeight="1">
      <c r="A17" s="81" t="s">
        <v>17</v>
      </c>
      <c r="B17" s="81"/>
      <c r="C17" s="81"/>
      <c r="D17" s="58" t="s">
        <v>9</v>
      </c>
      <c r="E17" s="44"/>
      <c r="F17" s="44"/>
      <c r="G17" s="44"/>
      <c r="H17" s="44"/>
      <c r="I17" s="44"/>
    </row>
    <row r="18" spans="1:9" ht="21.75" customHeight="1">
      <c r="A18" s="81" t="s">
        <v>4</v>
      </c>
      <c r="B18" s="81"/>
      <c r="C18" s="81"/>
      <c r="D18" s="58" t="s">
        <v>10</v>
      </c>
      <c r="E18" s="44"/>
      <c r="F18" s="44"/>
      <c r="G18" s="44"/>
      <c r="H18" s="44"/>
      <c r="I18" s="44"/>
    </row>
    <row r="19" spans="1:9" ht="21.75" customHeight="1">
      <c r="A19" s="81" t="s">
        <v>5</v>
      </c>
      <c r="B19" s="81"/>
      <c r="C19" s="81"/>
      <c r="D19" s="58" t="s">
        <v>11</v>
      </c>
      <c r="E19" s="44"/>
      <c r="F19" s="44"/>
      <c r="G19" s="44"/>
      <c r="H19" s="44"/>
      <c r="I19" s="44"/>
    </row>
    <row r="20" ht="15.75" customHeight="1"/>
    <row r="21" spans="1:9" ht="39" customHeight="1">
      <c r="A21" s="74" t="s">
        <v>13</v>
      </c>
      <c r="B21" s="75"/>
      <c r="C21" s="75"/>
      <c r="D21" s="75"/>
      <c r="E21" s="75"/>
      <c r="F21" s="75"/>
      <c r="G21" s="75"/>
      <c r="H21" s="75"/>
      <c r="I21" s="75"/>
    </row>
    <row r="22" spans="1:9" ht="82.5" customHeight="1">
      <c r="A22" s="74" t="s">
        <v>6</v>
      </c>
      <c r="B22" s="75"/>
      <c r="C22" s="75"/>
      <c r="D22" s="75"/>
      <c r="E22" s="75"/>
      <c r="F22" s="75"/>
      <c r="G22" s="75"/>
      <c r="H22" s="75"/>
      <c r="I22" s="75"/>
    </row>
    <row r="23" spans="1:9" ht="15">
      <c r="A23" s="76" t="s">
        <v>0</v>
      </c>
      <c r="B23" s="76"/>
      <c r="C23" s="76"/>
      <c r="D23" s="76"/>
      <c r="E23" s="76"/>
      <c r="F23" s="77"/>
      <c r="G23" s="76"/>
      <c r="H23" s="76"/>
      <c r="I23" s="76"/>
    </row>
    <row r="24" spans="1:9" ht="15">
      <c r="A24" s="39"/>
      <c r="B24" s="39"/>
      <c r="C24" s="39"/>
      <c r="D24" s="39"/>
      <c r="E24" s="39"/>
      <c r="F24" s="40"/>
      <c r="G24" s="39"/>
      <c r="H24" s="39"/>
      <c r="I24" s="39"/>
    </row>
    <row r="25" spans="1:9" ht="15">
      <c r="A25" s="78" t="s">
        <v>44</v>
      </c>
      <c r="B25" s="79"/>
      <c r="C25" s="79"/>
      <c r="D25" s="79"/>
      <c r="E25" s="79"/>
      <c r="F25" s="79"/>
      <c r="G25" s="79"/>
      <c r="H25" s="79"/>
      <c r="I25" s="79"/>
    </row>
    <row r="26" spans="1:9" ht="9" customHeight="1">
      <c r="A26" s="50"/>
      <c r="B26" s="51"/>
      <c r="C26" s="51"/>
      <c r="D26" s="51"/>
      <c r="E26" s="51"/>
      <c r="F26" s="51"/>
      <c r="G26" s="51"/>
      <c r="H26" s="51"/>
      <c r="I26" s="51"/>
    </row>
    <row r="27" spans="1:9" ht="30.75" customHeight="1">
      <c r="A27" s="92" t="s">
        <v>16</v>
      </c>
      <c r="B27" s="93"/>
      <c r="C27" s="93"/>
      <c r="D27" s="93"/>
      <c r="E27" s="93"/>
      <c r="F27" s="93"/>
      <c r="G27" s="93"/>
      <c r="H27" s="93"/>
      <c r="I27" s="93"/>
    </row>
    <row r="29" spans="1:9" ht="15" customHeight="1">
      <c r="A29" s="5"/>
      <c r="B29" s="5"/>
      <c r="C29" s="5"/>
      <c r="D29" s="5"/>
      <c r="E29" s="5"/>
      <c r="F29" s="6"/>
      <c r="G29" s="5"/>
      <c r="H29" s="43" t="s">
        <v>35</v>
      </c>
      <c r="I29" s="42">
        <f ca="1">TODAY()</f>
        <v>40056</v>
      </c>
    </row>
    <row r="30" spans="1:9" ht="12">
      <c r="A30" s="19"/>
      <c r="B30" s="19"/>
      <c r="C30" s="19"/>
      <c r="D30" s="19"/>
      <c r="E30" s="19"/>
      <c r="F30" s="18"/>
      <c r="G30" s="19"/>
      <c r="H30" s="19"/>
      <c r="I30" s="19"/>
    </row>
    <row r="31" spans="1:9" ht="21.75">
      <c r="A31" s="82" t="s">
        <v>14</v>
      </c>
      <c r="B31" s="83"/>
      <c r="C31" s="83"/>
      <c r="D31" s="83"/>
      <c r="E31" s="83"/>
      <c r="F31" s="83"/>
      <c r="G31" s="83"/>
      <c r="H31" s="83"/>
      <c r="I31" s="84"/>
    </row>
    <row r="32" spans="1:9" ht="15.75" thickBot="1">
      <c r="A32" s="21"/>
      <c r="B32" s="13"/>
      <c r="C32" s="13"/>
      <c r="D32" s="13"/>
      <c r="E32" s="13"/>
      <c r="F32" s="18"/>
      <c r="G32" s="19"/>
      <c r="H32" s="19"/>
      <c r="I32" s="19"/>
    </row>
    <row r="33" spans="1:9" ht="15">
      <c r="A33" s="7" t="s">
        <v>34</v>
      </c>
      <c r="B33" s="8"/>
      <c r="C33" s="9"/>
      <c r="D33" s="10" t="s">
        <v>40</v>
      </c>
      <c r="E33" s="11"/>
      <c r="F33" s="3"/>
      <c r="G33" s="19"/>
      <c r="H33" s="19"/>
      <c r="I33" s="19"/>
    </row>
    <row r="34" spans="1:9" ht="15.75" thickBot="1">
      <c r="A34" s="16"/>
      <c r="B34" s="13"/>
      <c r="C34" s="13"/>
      <c r="D34" s="17"/>
      <c r="E34" s="13"/>
      <c r="F34" s="18"/>
      <c r="G34" s="15"/>
      <c r="H34" s="1"/>
      <c r="I34" s="13"/>
    </row>
    <row r="35" spans="1:9" ht="22.5" customHeight="1">
      <c r="A35" s="12" t="s">
        <v>23</v>
      </c>
      <c r="B35" s="13"/>
      <c r="C35" s="13"/>
      <c r="D35" s="55"/>
      <c r="E35" s="14" t="s">
        <v>22</v>
      </c>
      <c r="F35" s="18"/>
      <c r="G35" s="1"/>
      <c r="H35" s="1"/>
      <c r="I35" s="3"/>
    </row>
    <row r="36" spans="1:9" ht="22.5" customHeight="1">
      <c r="A36" s="1" t="s">
        <v>52</v>
      </c>
      <c r="B36" s="13"/>
      <c r="C36" s="13"/>
      <c r="D36" s="56"/>
      <c r="E36" s="14" t="s">
        <v>26</v>
      </c>
      <c r="F36" s="18"/>
      <c r="G36" s="1"/>
      <c r="H36" s="1"/>
      <c r="I36" s="3"/>
    </row>
    <row r="37" spans="1:9" ht="22.5" customHeight="1">
      <c r="A37" s="1" t="s">
        <v>53</v>
      </c>
      <c r="B37" s="13"/>
      <c r="C37" s="13"/>
      <c r="D37" s="56"/>
      <c r="E37" s="14" t="s">
        <v>26</v>
      </c>
      <c r="F37" s="18"/>
      <c r="G37" s="1"/>
      <c r="H37" s="1"/>
      <c r="I37" s="3"/>
    </row>
    <row r="38" spans="1:10" ht="22.5" customHeight="1">
      <c r="A38" s="1" t="s">
        <v>29</v>
      </c>
      <c r="B38" s="13"/>
      <c r="C38" s="13"/>
      <c r="D38" s="56"/>
      <c r="E38" s="14" t="s">
        <v>26</v>
      </c>
      <c r="F38" s="70" t="s">
        <v>58</v>
      </c>
      <c r="G38" s="18"/>
      <c r="H38" s="72" t="s">
        <v>50</v>
      </c>
      <c r="I38" s="73"/>
      <c r="J38" s="2"/>
    </row>
    <row r="39" spans="1:9" ht="22.5" customHeight="1">
      <c r="A39" s="1" t="s">
        <v>24</v>
      </c>
      <c r="B39" s="13"/>
      <c r="C39" s="13"/>
      <c r="D39" s="56"/>
      <c r="E39" s="14" t="s">
        <v>22</v>
      </c>
      <c r="F39" s="71"/>
      <c r="G39" s="13"/>
      <c r="H39" s="1" t="s">
        <v>41</v>
      </c>
      <c r="I39" s="61">
        <v>4</v>
      </c>
    </row>
    <row r="40" spans="1:9" ht="22.5" customHeight="1">
      <c r="A40" s="1" t="s">
        <v>25</v>
      </c>
      <c r="B40" s="13"/>
      <c r="C40" s="13"/>
      <c r="D40" s="56"/>
      <c r="E40" s="14" t="s">
        <v>22</v>
      </c>
      <c r="F40" s="71"/>
      <c r="G40" s="1"/>
      <c r="H40" s="1" t="s">
        <v>42</v>
      </c>
      <c r="I40" s="61">
        <v>2</v>
      </c>
    </row>
    <row r="41" spans="1:9" ht="22.5" customHeight="1">
      <c r="A41" s="1" t="s">
        <v>27</v>
      </c>
      <c r="B41" s="13"/>
      <c r="C41" s="13"/>
      <c r="D41" s="56"/>
      <c r="E41" s="14" t="s">
        <v>31</v>
      </c>
      <c r="F41" s="71"/>
      <c r="G41" s="1"/>
      <c r="H41" s="1" t="s">
        <v>43</v>
      </c>
      <c r="I41" s="61">
        <v>1</v>
      </c>
    </row>
    <row r="42" spans="1:9" ht="21" customHeight="1">
      <c r="A42" s="1" t="s">
        <v>38</v>
      </c>
      <c r="B42" s="13"/>
      <c r="C42" s="13"/>
      <c r="D42" s="56"/>
      <c r="E42" s="14" t="s">
        <v>30</v>
      </c>
      <c r="F42" s="71"/>
      <c r="G42" s="1"/>
      <c r="H42" s="1"/>
      <c r="I42" s="13"/>
    </row>
    <row r="43" spans="1:9" ht="22.5" customHeight="1">
      <c r="A43" s="15" t="s">
        <v>37</v>
      </c>
      <c r="B43" s="13"/>
      <c r="C43" s="13"/>
      <c r="D43" s="56"/>
      <c r="E43" s="14" t="s">
        <v>33</v>
      </c>
      <c r="F43" s="71"/>
      <c r="G43" s="1"/>
      <c r="H43" s="1"/>
      <c r="I43" s="13"/>
    </row>
    <row r="44" spans="1:10" ht="20.25" customHeight="1">
      <c r="A44" s="15" t="s">
        <v>39</v>
      </c>
      <c r="B44" s="13"/>
      <c r="C44" s="13"/>
      <c r="D44" s="56"/>
      <c r="E44" s="14" t="s">
        <v>32</v>
      </c>
      <c r="F44" s="14"/>
      <c r="G44" s="18"/>
      <c r="H44" s="53"/>
      <c r="I44" s="54"/>
      <c r="J44" s="3"/>
    </row>
    <row r="45" spans="1:9" ht="22.5" customHeight="1" thickBot="1">
      <c r="A45" s="15" t="s">
        <v>3</v>
      </c>
      <c r="B45" s="13"/>
      <c r="C45" s="13"/>
      <c r="D45" s="57"/>
      <c r="E45" s="14" t="s">
        <v>32</v>
      </c>
      <c r="F45" s="14"/>
      <c r="G45" s="18"/>
      <c r="H45" s="62"/>
      <c r="I45" s="22"/>
    </row>
    <row r="46" spans="6:9" ht="22.5" customHeight="1">
      <c r="F46" s="14"/>
      <c r="G46" s="18"/>
      <c r="H46" s="1"/>
      <c r="I46" s="22"/>
    </row>
    <row r="47" spans="1:9" ht="22.5" customHeight="1">
      <c r="A47" s="15"/>
      <c r="B47" s="13"/>
      <c r="C47" s="13"/>
      <c r="D47" s="41"/>
      <c r="E47" s="14"/>
      <c r="F47" s="14"/>
      <c r="G47" s="18"/>
      <c r="H47" s="1"/>
      <c r="I47" s="22"/>
    </row>
    <row r="48" spans="1:9" ht="30" customHeight="1">
      <c r="A48" s="69" t="s">
        <v>21</v>
      </c>
      <c r="B48" s="69"/>
      <c r="C48" s="69"/>
      <c r="D48" s="69"/>
      <c r="E48" s="69"/>
      <c r="F48" s="69"/>
      <c r="G48" s="69"/>
      <c r="H48" s="69"/>
      <c r="I48" s="69"/>
    </row>
    <row r="49" spans="1:9" ht="18" thickBot="1">
      <c r="A49" s="20"/>
      <c r="B49" s="20"/>
      <c r="C49" s="20"/>
      <c r="D49" s="20"/>
      <c r="E49" s="20"/>
      <c r="F49" s="20"/>
      <c r="G49" s="20"/>
      <c r="H49" s="20"/>
      <c r="I49" s="20"/>
    </row>
    <row r="50" spans="1:9" ht="78" customHeight="1" thickBot="1">
      <c r="A50" s="24" t="s">
        <v>54</v>
      </c>
      <c r="B50" s="27" t="s">
        <v>55</v>
      </c>
      <c r="C50" s="27" t="s">
        <v>1</v>
      </c>
      <c r="D50" s="27" t="s">
        <v>56</v>
      </c>
      <c r="E50" s="27" t="s">
        <v>2</v>
      </c>
      <c r="F50" s="26" t="s">
        <v>57</v>
      </c>
      <c r="G50" s="25" t="s">
        <v>28</v>
      </c>
      <c r="H50" s="67" t="s">
        <v>36</v>
      </c>
      <c r="I50" s="68"/>
    </row>
    <row r="51" spans="1:9" s="13" customFormat="1" ht="37.5" customHeight="1" thickBot="1">
      <c r="A51" s="87" t="s">
        <v>12</v>
      </c>
      <c r="B51" s="88"/>
      <c r="C51" s="23"/>
      <c r="D51" s="23"/>
      <c r="E51" s="23"/>
      <c r="F51" s="23"/>
      <c r="G51" s="23"/>
      <c r="H51" s="23"/>
      <c r="I51" s="23"/>
    </row>
    <row r="52" spans="1:9" ht="45" customHeight="1" thickBot="1">
      <c r="A52" s="33">
        <f>(((($D$40*$D$40)*3.1415927)/4)*$D$39)*$D$41</f>
        <v>0</v>
      </c>
      <c r="B52" s="33">
        <f>((((($D$35*$D$35)*3.1415927)/4)*$D$39)*($D$36+$D$37+$D$38))*$D$41</f>
        <v>0</v>
      </c>
      <c r="C52" s="33">
        <f>(A52-B52)*(1+(D42/100))</f>
        <v>0</v>
      </c>
      <c r="D52" s="34">
        <f>IF(C52&gt;0,(C52/D41)*D43,0)</f>
        <v>0</v>
      </c>
      <c r="E52" s="34">
        <f>C52*D43</f>
        <v>0</v>
      </c>
      <c r="F52" s="63">
        <f>D52*D44</f>
        <v>0</v>
      </c>
      <c r="G52" s="63">
        <f>F52*D41</f>
        <v>0</v>
      </c>
      <c r="H52" s="64" t="str">
        <f>IF($G$52&lt;$G$54,$G$52-$G$54,"-")</f>
        <v>-</v>
      </c>
      <c r="I52" s="35" t="str">
        <f>IF($G$52&lt;$G$54,(100-(($G$54*100)/$G$52)),"-")</f>
        <v>-</v>
      </c>
    </row>
    <row r="53" spans="1:9" s="13" customFormat="1" ht="28.5" customHeight="1" thickBot="1">
      <c r="A53" s="60" t="s">
        <v>15</v>
      </c>
      <c r="B53" s="28"/>
      <c r="C53" s="28"/>
      <c r="D53" s="29"/>
      <c r="E53" s="29"/>
      <c r="F53" s="30"/>
      <c r="G53" s="31"/>
      <c r="H53" s="32"/>
      <c r="I53" s="3"/>
    </row>
    <row r="54" spans="1:9" ht="45" customHeight="1" thickBot="1">
      <c r="A54" s="36">
        <f>(((($D$40*$D$40)*3.1415927)/4)*$D$39)*$D$41</f>
        <v>0</v>
      </c>
      <c r="B54" s="36">
        <f>((((($D$35*$D$35)*3.1415927)/4)*$D$39)*($D$36+$D$37+$D$38))*$D$41</f>
        <v>0</v>
      </c>
      <c r="C54" s="36">
        <f>(A54-B54)*(1+(D42/100))</f>
        <v>0</v>
      </c>
      <c r="D54" s="37">
        <f>IF(C54&gt;0,C54/D41*0.81,0)</f>
        <v>0</v>
      </c>
      <c r="E54" s="37">
        <f>C54*0.81</f>
        <v>0</v>
      </c>
      <c r="F54" s="65">
        <f>D54*D45</f>
        <v>0</v>
      </c>
      <c r="G54" s="66">
        <f>F54*D41</f>
        <v>0</v>
      </c>
      <c r="H54" s="65" t="str">
        <f>IF($G$54&lt;$G$52,$G$54-$G$52,"-")</f>
        <v>-</v>
      </c>
      <c r="I54" s="38" t="str">
        <f>IF($G$54&lt;$G$52,(100-(($G$52*100)/$G$54)),"-")</f>
        <v>-</v>
      </c>
    </row>
    <row r="60" ht="12">
      <c r="H60" s="59"/>
    </row>
  </sheetData>
  <sheetProtection/>
  <protectedRanges>
    <protectedRange sqref="D35:D45" name="Bereich1"/>
  </protectedRanges>
  <mergeCells count="26">
    <mergeCell ref="A51:B51"/>
    <mergeCell ref="A2:I2"/>
    <mergeCell ref="A4:I4"/>
    <mergeCell ref="A22:I22"/>
    <mergeCell ref="A21:I21"/>
    <mergeCell ref="A17:C17"/>
    <mergeCell ref="A18:C18"/>
    <mergeCell ref="A19:C19"/>
    <mergeCell ref="A11:D11"/>
    <mergeCell ref="A27:I27"/>
    <mergeCell ref="F11:I11"/>
    <mergeCell ref="A31:I31"/>
    <mergeCell ref="A9:D9"/>
    <mergeCell ref="A13:D13"/>
    <mergeCell ref="F13:I13"/>
    <mergeCell ref="A16:D16"/>
    <mergeCell ref="H50:I50"/>
    <mergeCell ref="A48:I48"/>
    <mergeCell ref="F38:F43"/>
    <mergeCell ref="H38:I38"/>
    <mergeCell ref="A5:I5"/>
    <mergeCell ref="A6:I6"/>
    <mergeCell ref="A7:I7"/>
    <mergeCell ref="A23:I23"/>
    <mergeCell ref="A25:I25"/>
    <mergeCell ref="F9:I9"/>
  </mergeCells>
  <conditionalFormatting sqref="G54">
    <cfRule type="cellIs" priority="1" dxfId="0" operator="lessThan" stopIfTrue="1">
      <formula>$G$52</formula>
    </cfRule>
  </conditionalFormatting>
  <conditionalFormatting sqref="E54">
    <cfRule type="cellIs" priority="2" dxfId="0" operator="lessThan" stopIfTrue="1">
      <formula>$E$52</formula>
    </cfRule>
  </conditionalFormatting>
  <dataValidations count="4">
    <dataValidation type="list" allowBlank="1" showInputMessage="1" sqref="D35">
      <formula1>"0,032,0,040"</formula1>
    </dataValidation>
    <dataValidation type="list" allowBlank="1" showInputMessage="1" sqref="D36">
      <formula1>"4"</formula1>
    </dataValidation>
    <dataValidation type="list" allowBlank="1" showInputMessage="1" sqref="D37">
      <formula1>"2"</formula1>
    </dataValidation>
    <dataValidation type="list" allowBlank="1" showInputMessage="1" sqref="D38">
      <formula1>"1"</formula1>
    </dataValidation>
  </dataValidations>
  <printOptions/>
  <pageMargins left="0.69" right="0.33" top="0.2" bottom="0.35" header="0.19" footer="0"/>
  <pageSetup orientation="portrait" paperSize="9" scale="5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HeidelbergCement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Pufahl, Christof</dc:creator>
  <cp:keywords/>
  <dc:description/>
  <cp:lastModifiedBy>Oliver Hopp</cp:lastModifiedBy>
  <cp:lastPrinted>2009-08-07T10:30:01Z</cp:lastPrinted>
  <dcterms:created xsi:type="dcterms:W3CDTF">2006-08-18T07:05:43Z</dcterms:created>
  <dcterms:modified xsi:type="dcterms:W3CDTF">2009-08-31T13:10:42Z</dcterms:modified>
  <cp:category/>
  <cp:version/>
  <cp:contentType/>
  <cp:contentStatus/>
</cp:coreProperties>
</file>